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83d46003a13e32/EFTCO/Emissions/"/>
    </mc:Choice>
  </mc:AlternateContent>
  <xr:revisionPtr revIDLastSave="26" documentId="8_{EFE8E448-C01A-409E-888C-0D6ADB8EBB49}" xr6:coauthVersionLast="47" xr6:coauthVersionMax="47" xr10:uidLastSave="{5BDF72AC-839C-4133-9653-EEF867F774EC}"/>
  <bookViews>
    <workbookView xWindow="-120" yWindow="-120" windowWidth="29040" windowHeight="15840" xr2:uid="{1083F678-E82A-47E9-9F4A-E39D89256E8B}"/>
  </bookViews>
  <sheets>
    <sheet name="Calculations" sheetId="1" r:id="rId1"/>
  </sheets>
  <definedNames>
    <definedName name="_xlnm.Print_Titles" localSheetId="0">Calculations!$3:$3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G6" i="1"/>
  <c r="B10" i="1"/>
  <c r="B19" i="1" s="1"/>
  <c r="B9" i="1"/>
  <c r="B18" i="1" s="1"/>
  <c r="A9" i="1"/>
  <c r="B21" i="1" l="1"/>
  <c r="B22" i="1" l="1"/>
  <c r="B25" i="1" s="1"/>
  <c r="B26" i="1" s="1"/>
</calcChain>
</file>

<file path=xl/sharedStrings.xml><?xml version="1.0" encoding="utf-8"?>
<sst xmlns="http://schemas.openxmlformats.org/spreadsheetml/2006/main" count="45" uniqueCount="36">
  <si>
    <t>Data</t>
  </si>
  <si>
    <t>STEAM TABLE</t>
  </si>
  <si>
    <t>Working pressure steam</t>
  </si>
  <si>
    <t>Abs. Pres</t>
  </si>
  <si>
    <t>Temp.</t>
  </si>
  <si>
    <t>Enthalpy (kJ)</t>
  </si>
  <si>
    <t>kg</t>
  </si>
  <si>
    <t xml:space="preserve"> </t>
  </si>
  <si>
    <t>(bar)</t>
  </si>
  <si>
    <t>(°C)</t>
  </si>
  <si>
    <t>water</t>
  </si>
  <si>
    <t>steam</t>
  </si>
  <si>
    <t>T condensate</t>
  </si>
  <si>
    <t>Factors</t>
  </si>
  <si>
    <t>1 Wh</t>
  </si>
  <si>
    <t>kJ</t>
  </si>
  <si>
    <t>kWh</t>
  </si>
  <si>
    <t>Efficiency boiler heating station</t>
  </si>
  <si>
    <t>Evaporation heat steam</t>
  </si>
  <si>
    <t>Energie 1°C Temp. increase water</t>
  </si>
  <si>
    <t>kg CO2</t>
  </si>
  <si>
    <r>
      <t>kg CO</t>
    </r>
    <r>
      <rPr>
        <vertAlign val="subscript"/>
        <sz val="10"/>
        <rFont val="Arial"/>
        <family val="2"/>
      </rPr>
      <t>2</t>
    </r>
  </si>
  <si>
    <t>°C</t>
  </si>
  <si>
    <t>bar atm</t>
  </si>
  <si>
    <t>Enthalpy steam</t>
  </si>
  <si>
    <t xml:space="preserve">Enthalpy water 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</si>
  <si>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 steamheating / kWh</t>
    </r>
  </si>
  <si>
    <t>hour</t>
  </si>
  <si>
    <t>Codensate collected / hour steaming</t>
  </si>
  <si>
    <t>Energy consumed during heating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</si>
  <si>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 for the heating</t>
    </r>
  </si>
  <si>
    <t>Hours of steaming during heating</t>
  </si>
  <si>
    <t>Calculations</t>
  </si>
  <si>
    <t>Heat / °C (T increase) / kg</t>
  </si>
  <si>
    <t>Tot. heat  delivered / hour</t>
  </si>
  <si>
    <t>Conversion to kWh /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</si>
</sst>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rgb="FF0871B8"/>
      <name val="Arial"/>
      <family val="2"/>
    </font>
    <font>
      <sz val="10"/>
      <color indexed="12"/>
      <name val="Arial"/>
      <family val="2"/>
    </font>
    <font>
      <b/>
      <sz val="10"/>
      <color rgb="FFFF000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1" fillId="0" borderId="5" xfId="0" applyFont="1" applyBorder="1" applyAlignment="1">
      <alignment vertical="center"/>
    </xf>
    <xf numFmtId="0" fontId="4" fillId="2" borderId="5" xfId="0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0" fillId="0" borderId="5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0" fontId="4" fillId="2" borderId="1" xfId="0" applyNumberFormat="1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>
      <alignment vertical="center"/>
    </xf>
    <xf numFmtId="2" fontId="6" fillId="3" borderId="19" xfId="0" applyNumberFormat="1" applyFont="1" applyFill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5" xfId="0" applyFont="1" applyFill="1" applyBorder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87B48-0DC5-48B8-B08C-D6B1C46A822F}">
  <sheetPr>
    <pageSetUpPr fitToPage="1"/>
  </sheetPr>
  <dimension ref="A1:H26"/>
  <sheetViews>
    <sheetView tabSelected="1" workbookViewId="0">
      <selection activeCell="B25" sqref="B25"/>
    </sheetView>
  </sheetViews>
  <sheetFormatPr defaultRowHeight="12.75" x14ac:dyDescent="0.2"/>
  <cols>
    <col min="1" max="1" width="35.5703125" bestFit="1" customWidth="1"/>
    <col min="2" max="2" width="15.42578125" bestFit="1" customWidth="1"/>
    <col min="5" max="5" width="12.7109375" customWidth="1"/>
    <col min="257" max="257" width="29.28515625" customWidth="1"/>
    <col min="258" max="258" width="15.42578125" bestFit="1" customWidth="1"/>
    <col min="261" max="261" width="12.7109375" customWidth="1"/>
    <col min="513" max="513" width="29.28515625" customWidth="1"/>
    <col min="514" max="514" width="15.42578125" bestFit="1" customWidth="1"/>
    <col min="517" max="517" width="12.7109375" customWidth="1"/>
    <col min="769" max="769" width="29.28515625" customWidth="1"/>
    <col min="770" max="770" width="15.42578125" bestFit="1" customWidth="1"/>
    <col min="773" max="773" width="12.7109375" customWidth="1"/>
    <col min="1025" max="1025" width="29.28515625" customWidth="1"/>
    <col min="1026" max="1026" width="15.42578125" bestFit="1" customWidth="1"/>
    <col min="1029" max="1029" width="12.7109375" customWidth="1"/>
    <col min="1281" max="1281" width="29.28515625" customWidth="1"/>
    <col min="1282" max="1282" width="15.42578125" bestFit="1" customWidth="1"/>
    <col min="1285" max="1285" width="12.7109375" customWidth="1"/>
    <col min="1537" max="1537" width="29.28515625" customWidth="1"/>
    <col min="1538" max="1538" width="15.42578125" bestFit="1" customWidth="1"/>
    <col min="1541" max="1541" width="12.7109375" customWidth="1"/>
    <col min="1793" max="1793" width="29.28515625" customWidth="1"/>
    <col min="1794" max="1794" width="15.42578125" bestFit="1" customWidth="1"/>
    <col min="1797" max="1797" width="12.7109375" customWidth="1"/>
    <col min="2049" max="2049" width="29.28515625" customWidth="1"/>
    <col min="2050" max="2050" width="15.42578125" bestFit="1" customWidth="1"/>
    <col min="2053" max="2053" width="12.7109375" customWidth="1"/>
    <col min="2305" max="2305" width="29.28515625" customWidth="1"/>
    <col min="2306" max="2306" width="15.42578125" bestFit="1" customWidth="1"/>
    <col min="2309" max="2309" width="12.7109375" customWidth="1"/>
    <col min="2561" max="2561" width="29.28515625" customWidth="1"/>
    <col min="2562" max="2562" width="15.42578125" bestFit="1" customWidth="1"/>
    <col min="2565" max="2565" width="12.7109375" customWidth="1"/>
    <col min="2817" max="2817" width="29.28515625" customWidth="1"/>
    <col min="2818" max="2818" width="15.42578125" bestFit="1" customWidth="1"/>
    <col min="2821" max="2821" width="12.7109375" customWidth="1"/>
    <col min="3073" max="3073" width="29.28515625" customWidth="1"/>
    <col min="3074" max="3074" width="15.42578125" bestFit="1" customWidth="1"/>
    <col min="3077" max="3077" width="12.7109375" customWidth="1"/>
    <col min="3329" max="3329" width="29.28515625" customWidth="1"/>
    <col min="3330" max="3330" width="15.42578125" bestFit="1" customWidth="1"/>
    <col min="3333" max="3333" width="12.7109375" customWidth="1"/>
    <col min="3585" max="3585" width="29.28515625" customWidth="1"/>
    <col min="3586" max="3586" width="15.42578125" bestFit="1" customWidth="1"/>
    <col min="3589" max="3589" width="12.7109375" customWidth="1"/>
    <col min="3841" max="3841" width="29.28515625" customWidth="1"/>
    <col min="3842" max="3842" width="15.42578125" bestFit="1" customWidth="1"/>
    <col min="3845" max="3845" width="12.7109375" customWidth="1"/>
    <col min="4097" max="4097" width="29.28515625" customWidth="1"/>
    <col min="4098" max="4098" width="15.42578125" bestFit="1" customWidth="1"/>
    <col min="4101" max="4101" width="12.7109375" customWidth="1"/>
    <col min="4353" max="4353" width="29.28515625" customWidth="1"/>
    <col min="4354" max="4354" width="15.42578125" bestFit="1" customWidth="1"/>
    <col min="4357" max="4357" width="12.7109375" customWidth="1"/>
    <col min="4609" max="4609" width="29.28515625" customWidth="1"/>
    <col min="4610" max="4610" width="15.42578125" bestFit="1" customWidth="1"/>
    <col min="4613" max="4613" width="12.7109375" customWidth="1"/>
    <col min="4865" max="4865" width="29.28515625" customWidth="1"/>
    <col min="4866" max="4866" width="15.42578125" bestFit="1" customWidth="1"/>
    <col min="4869" max="4869" width="12.7109375" customWidth="1"/>
    <col min="5121" max="5121" width="29.28515625" customWidth="1"/>
    <col min="5122" max="5122" width="15.42578125" bestFit="1" customWidth="1"/>
    <col min="5125" max="5125" width="12.7109375" customWidth="1"/>
    <col min="5377" max="5377" width="29.28515625" customWidth="1"/>
    <col min="5378" max="5378" width="15.42578125" bestFit="1" customWidth="1"/>
    <col min="5381" max="5381" width="12.7109375" customWidth="1"/>
    <col min="5633" max="5633" width="29.28515625" customWidth="1"/>
    <col min="5634" max="5634" width="15.42578125" bestFit="1" customWidth="1"/>
    <col min="5637" max="5637" width="12.7109375" customWidth="1"/>
    <col min="5889" max="5889" width="29.28515625" customWidth="1"/>
    <col min="5890" max="5890" width="15.42578125" bestFit="1" customWidth="1"/>
    <col min="5893" max="5893" width="12.7109375" customWidth="1"/>
    <col min="6145" max="6145" width="29.28515625" customWidth="1"/>
    <col min="6146" max="6146" width="15.42578125" bestFit="1" customWidth="1"/>
    <col min="6149" max="6149" width="12.7109375" customWidth="1"/>
    <col min="6401" max="6401" width="29.28515625" customWidth="1"/>
    <col min="6402" max="6402" width="15.42578125" bestFit="1" customWidth="1"/>
    <col min="6405" max="6405" width="12.7109375" customWidth="1"/>
    <col min="6657" max="6657" width="29.28515625" customWidth="1"/>
    <col min="6658" max="6658" width="15.42578125" bestFit="1" customWidth="1"/>
    <col min="6661" max="6661" width="12.7109375" customWidth="1"/>
    <col min="6913" max="6913" width="29.28515625" customWidth="1"/>
    <col min="6914" max="6914" width="15.42578125" bestFit="1" customWidth="1"/>
    <col min="6917" max="6917" width="12.7109375" customWidth="1"/>
    <col min="7169" max="7169" width="29.28515625" customWidth="1"/>
    <col min="7170" max="7170" width="15.42578125" bestFit="1" customWidth="1"/>
    <col min="7173" max="7173" width="12.7109375" customWidth="1"/>
    <col min="7425" max="7425" width="29.28515625" customWidth="1"/>
    <col min="7426" max="7426" width="15.42578125" bestFit="1" customWidth="1"/>
    <col min="7429" max="7429" width="12.7109375" customWidth="1"/>
    <col min="7681" max="7681" width="29.28515625" customWidth="1"/>
    <col min="7682" max="7682" width="15.42578125" bestFit="1" customWidth="1"/>
    <col min="7685" max="7685" width="12.7109375" customWidth="1"/>
    <col min="7937" max="7937" width="29.28515625" customWidth="1"/>
    <col min="7938" max="7938" width="15.42578125" bestFit="1" customWidth="1"/>
    <col min="7941" max="7941" width="12.7109375" customWidth="1"/>
    <col min="8193" max="8193" width="29.28515625" customWidth="1"/>
    <col min="8194" max="8194" width="15.42578125" bestFit="1" customWidth="1"/>
    <col min="8197" max="8197" width="12.7109375" customWidth="1"/>
    <col min="8449" max="8449" width="29.28515625" customWidth="1"/>
    <col min="8450" max="8450" width="15.42578125" bestFit="1" customWidth="1"/>
    <col min="8453" max="8453" width="12.7109375" customWidth="1"/>
    <col min="8705" max="8705" width="29.28515625" customWidth="1"/>
    <col min="8706" max="8706" width="15.42578125" bestFit="1" customWidth="1"/>
    <col min="8709" max="8709" width="12.7109375" customWidth="1"/>
    <col min="8961" max="8961" width="29.28515625" customWidth="1"/>
    <col min="8962" max="8962" width="15.42578125" bestFit="1" customWidth="1"/>
    <col min="8965" max="8965" width="12.7109375" customWidth="1"/>
    <col min="9217" max="9217" width="29.28515625" customWidth="1"/>
    <col min="9218" max="9218" width="15.42578125" bestFit="1" customWidth="1"/>
    <col min="9221" max="9221" width="12.7109375" customWidth="1"/>
    <col min="9473" max="9473" width="29.28515625" customWidth="1"/>
    <col min="9474" max="9474" width="15.42578125" bestFit="1" customWidth="1"/>
    <col min="9477" max="9477" width="12.7109375" customWidth="1"/>
    <col min="9729" max="9729" width="29.28515625" customWidth="1"/>
    <col min="9730" max="9730" width="15.42578125" bestFit="1" customWidth="1"/>
    <col min="9733" max="9733" width="12.7109375" customWidth="1"/>
    <col min="9985" max="9985" width="29.28515625" customWidth="1"/>
    <col min="9986" max="9986" width="15.42578125" bestFit="1" customWidth="1"/>
    <col min="9989" max="9989" width="12.7109375" customWidth="1"/>
    <col min="10241" max="10241" width="29.28515625" customWidth="1"/>
    <col min="10242" max="10242" width="15.42578125" bestFit="1" customWidth="1"/>
    <col min="10245" max="10245" width="12.7109375" customWidth="1"/>
    <col min="10497" max="10497" width="29.28515625" customWidth="1"/>
    <col min="10498" max="10498" width="15.42578125" bestFit="1" customWidth="1"/>
    <col min="10501" max="10501" width="12.7109375" customWidth="1"/>
    <col min="10753" max="10753" width="29.28515625" customWidth="1"/>
    <col min="10754" max="10754" width="15.42578125" bestFit="1" customWidth="1"/>
    <col min="10757" max="10757" width="12.7109375" customWidth="1"/>
    <col min="11009" max="11009" width="29.28515625" customWidth="1"/>
    <col min="11010" max="11010" width="15.42578125" bestFit="1" customWidth="1"/>
    <col min="11013" max="11013" width="12.7109375" customWidth="1"/>
    <col min="11265" max="11265" width="29.28515625" customWidth="1"/>
    <col min="11266" max="11266" width="15.42578125" bestFit="1" customWidth="1"/>
    <col min="11269" max="11269" width="12.7109375" customWidth="1"/>
    <col min="11521" max="11521" width="29.28515625" customWidth="1"/>
    <col min="11522" max="11522" width="15.42578125" bestFit="1" customWidth="1"/>
    <col min="11525" max="11525" width="12.7109375" customWidth="1"/>
    <col min="11777" max="11777" width="29.28515625" customWidth="1"/>
    <col min="11778" max="11778" width="15.42578125" bestFit="1" customWidth="1"/>
    <col min="11781" max="11781" width="12.7109375" customWidth="1"/>
    <col min="12033" max="12033" width="29.28515625" customWidth="1"/>
    <col min="12034" max="12034" width="15.42578125" bestFit="1" customWidth="1"/>
    <col min="12037" max="12037" width="12.7109375" customWidth="1"/>
    <col min="12289" max="12289" width="29.28515625" customWidth="1"/>
    <col min="12290" max="12290" width="15.42578125" bestFit="1" customWidth="1"/>
    <col min="12293" max="12293" width="12.7109375" customWidth="1"/>
    <col min="12545" max="12545" width="29.28515625" customWidth="1"/>
    <col min="12546" max="12546" width="15.42578125" bestFit="1" customWidth="1"/>
    <col min="12549" max="12549" width="12.7109375" customWidth="1"/>
    <col min="12801" max="12801" width="29.28515625" customWidth="1"/>
    <col min="12802" max="12802" width="15.42578125" bestFit="1" customWidth="1"/>
    <col min="12805" max="12805" width="12.7109375" customWidth="1"/>
    <col min="13057" max="13057" width="29.28515625" customWidth="1"/>
    <col min="13058" max="13058" width="15.42578125" bestFit="1" customWidth="1"/>
    <col min="13061" max="13061" width="12.7109375" customWidth="1"/>
    <col min="13313" max="13313" width="29.28515625" customWidth="1"/>
    <col min="13314" max="13314" width="15.42578125" bestFit="1" customWidth="1"/>
    <col min="13317" max="13317" width="12.7109375" customWidth="1"/>
    <col min="13569" max="13569" width="29.28515625" customWidth="1"/>
    <col min="13570" max="13570" width="15.42578125" bestFit="1" customWidth="1"/>
    <col min="13573" max="13573" width="12.7109375" customWidth="1"/>
    <col min="13825" max="13825" width="29.28515625" customWidth="1"/>
    <col min="13826" max="13826" width="15.42578125" bestFit="1" customWidth="1"/>
    <col min="13829" max="13829" width="12.7109375" customWidth="1"/>
    <col min="14081" max="14081" width="29.28515625" customWidth="1"/>
    <col min="14082" max="14082" width="15.42578125" bestFit="1" customWidth="1"/>
    <col min="14085" max="14085" width="12.7109375" customWidth="1"/>
    <col min="14337" max="14337" width="29.28515625" customWidth="1"/>
    <col min="14338" max="14338" width="15.42578125" bestFit="1" customWidth="1"/>
    <col min="14341" max="14341" width="12.7109375" customWidth="1"/>
    <col min="14593" max="14593" width="29.28515625" customWidth="1"/>
    <col min="14594" max="14594" width="15.42578125" bestFit="1" customWidth="1"/>
    <col min="14597" max="14597" width="12.7109375" customWidth="1"/>
    <col min="14849" max="14849" width="29.28515625" customWidth="1"/>
    <col min="14850" max="14850" width="15.42578125" bestFit="1" customWidth="1"/>
    <col min="14853" max="14853" width="12.7109375" customWidth="1"/>
    <col min="15105" max="15105" width="29.28515625" customWidth="1"/>
    <col min="15106" max="15106" width="15.42578125" bestFit="1" customWidth="1"/>
    <col min="15109" max="15109" width="12.7109375" customWidth="1"/>
    <col min="15361" max="15361" width="29.28515625" customWidth="1"/>
    <col min="15362" max="15362" width="15.42578125" bestFit="1" customWidth="1"/>
    <col min="15365" max="15365" width="12.7109375" customWidth="1"/>
    <col min="15617" max="15617" width="29.28515625" customWidth="1"/>
    <col min="15618" max="15618" width="15.42578125" bestFit="1" customWidth="1"/>
    <col min="15621" max="15621" width="12.7109375" customWidth="1"/>
    <col min="15873" max="15873" width="29.28515625" customWidth="1"/>
    <col min="15874" max="15874" width="15.42578125" bestFit="1" customWidth="1"/>
    <col min="15877" max="15877" width="12.7109375" customWidth="1"/>
    <col min="16129" max="16129" width="29.28515625" customWidth="1"/>
    <col min="16130" max="16130" width="15.42578125" bestFit="1" customWidth="1"/>
    <col min="16133" max="16133" width="12.7109375" customWidth="1"/>
  </cols>
  <sheetData>
    <row r="1" spans="1:8" ht="13.5" thickBot="1" x14ac:dyDescent="0.25">
      <c r="A1" s="1" t="s">
        <v>0</v>
      </c>
      <c r="B1" s="2"/>
      <c r="C1" s="3"/>
      <c r="D1" s="4"/>
      <c r="E1" s="5" t="s">
        <v>1</v>
      </c>
      <c r="F1" s="6"/>
      <c r="G1" s="6"/>
      <c r="H1" s="7"/>
    </row>
    <row r="2" spans="1:8" ht="15.75" x14ac:dyDescent="0.2">
      <c r="A2" s="14" t="s">
        <v>26</v>
      </c>
      <c r="B2" s="9">
        <v>0.23</v>
      </c>
      <c r="C2" s="40" t="s">
        <v>21</v>
      </c>
      <c r="D2" s="4"/>
      <c r="E2" s="11" t="s">
        <v>3</v>
      </c>
      <c r="F2" s="11" t="s">
        <v>4</v>
      </c>
      <c r="G2" s="12" t="s">
        <v>5</v>
      </c>
      <c r="H2" s="13"/>
    </row>
    <row r="3" spans="1:8" ht="13.5" thickBot="1" x14ac:dyDescent="0.25">
      <c r="A3" s="8" t="s">
        <v>2</v>
      </c>
      <c r="B3" s="9">
        <v>4</v>
      </c>
      <c r="C3" s="10" t="s">
        <v>23</v>
      </c>
      <c r="D3" s="4" t="s">
        <v>7</v>
      </c>
      <c r="E3" s="15" t="s">
        <v>8</v>
      </c>
      <c r="F3" s="15" t="s">
        <v>9</v>
      </c>
      <c r="G3" s="16" t="s">
        <v>10</v>
      </c>
      <c r="H3" s="17" t="s">
        <v>11</v>
      </c>
    </row>
    <row r="4" spans="1:8" x14ac:dyDescent="0.2">
      <c r="A4" s="14" t="s">
        <v>28</v>
      </c>
      <c r="B4" s="9">
        <v>150</v>
      </c>
      <c r="C4" s="10" t="s">
        <v>6</v>
      </c>
      <c r="D4" s="4"/>
      <c r="E4" s="18">
        <v>1</v>
      </c>
      <c r="F4" s="19">
        <v>99.632000000000005</v>
      </c>
      <c r="G4" s="20">
        <v>417.51</v>
      </c>
      <c r="H4" s="21">
        <v>2675.4</v>
      </c>
    </row>
    <row r="5" spans="1:8" x14ac:dyDescent="0.2">
      <c r="A5" s="14" t="s">
        <v>12</v>
      </c>
      <c r="B5" s="9">
        <v>99</v>
      </c>
      <c r="C5" s="10" t="s">
        <v>22</v>
      </c>
      <c r="D5" s="4"/>
      <c r="E5" s="22">
        <v>2</v>
      </c>
      <c r="F5" s="23">
        <v>120.23</v>
      </c>
      <c r="G5" s="24">
        <v>504.7</v>
      </c>
      <c r="H5" s="25">
        <v>2706.3</v>
      </c>
    </row>
    <row r="6" spans="1:8" x14ac:dyDescent="0.2">
      <c r="A6" s="14"/>
      <c r="B6" s="41"/>
      <c r="C6" s="10"/>
      <c r="D6" s="4"/>
      <c r="E6" s="22">
        <v>3</v>
      </c>
      <c r="F6" s="23">
        <v>133.54</v>
      </c>
      <c r="G6" s="24">
        <f>561.43</f>
        <v>561.42999999999995</v>
      </c>
      <c r="H6" s="25">
        <v>2714.7</v>
      </c>
    </row>
    <row r="7" spans="1:8" x14ac:dyDescent="0.2">
      <c r="A7" s="14" t="s">
        <v>31</v>
      </c>
      <c r="B7" s="9">
        <v>10.5</v>
      </c>
      <c r="C7" s="10" t="s">
        <v>27</v>
      </c>
      <c r="D7" s="4"/>
      <c r="E7" s="22">
        <v>4</v>
      </c>
      <c r="F7" s="23">
        <v>143.62</v>
      </c>
      <c r="G7" s="24">
        <v>604.66999999999996</v>
      </c>
      <c r="H7" s="25">
        <v>2737.6</v>
      </c>
    </row>
    <row r="8" spans="1:8" x14ac:dyDescent="0.2">
      <c r="A8" s="14"/>
      <c r="B8" s="41"/>
      <c r="C8" s="10"/>
      <c r="D8" s="4"/>
      <c r="E8" s="22">
        <v>5</v>
      </c>
      <c r="F8" s="23">
        <v>151.84</v>
      </c>
      <c r="G8" s="24">
        <v>640.12</v>
      </c>
      <c r="H8" s="25">
        <v>2747.5</v>
      </c>
    </row>
    <row r="9" spans="1:8" x14ac:dyDescent="0.2">
      <c r="A9" s="14" t="str">
        <f>CONCATENATE("T steam ",B3," bar (= ",B3+1," bar absolute)")</f>
        <v>T steam 4 bar (= 5 bar absolute)</v>
      </c>
      <c r="B9" s="8">
        <f>INDEX($E$4:$H$18,MATCH($B$3+1,$E$4:$E$18,0),2)</f>
        <v>151.84</v>
      </c>
      <c r="C9" s="10" t="s">
        <v>22</v>
      </c>
      <c r="D9" s="4"/>
      <c r="E9" s="22">
        <v>6</v>
      </c>
      <c r="F9" s="23">
        <v>158.84</v>
      </c>
      <c r="G9" s="24">
        <v>670.42</v>
      </c>
      <c r="H9" s="25">
        <v>2755.5</v>
      </c>
    </row>
    <row r="10" spans="1:8" x14ac:dyDescent="0.2">
      <c r="A10" s="14" t="s">
        <v>24</v>
      </c>
      <c r="B10" s="26">
        <f>INDEX($E$4:$H$18,MATCH($B$3+1,$E$4:$E$18,0),4)</f>
        <v>2747.5</v>
      </c>
      <c r="C10" s="10" t="s">
        <v>15</v>
      </c>
      <c r="D10" s="4"/>
      <c r="E10" s="22">
        <v>7</v>
      </c>
      <c r="F10" s="23">
        <v>164.96</v>
      </c>
      <c r="G10" s="24">
        <v>697.06</v>
      </c>
      <c r="H10" s="25">
        <v>2762</v>
      </c>
    </row>
    <row r="11" spans="1:8" x14ac:dyDescent="0.2">
      <c r="A11" s="14" t="s">
        <v>25</v>
      </c>
      <c r="B11" s="26">
        <f>INDEX($E$4:$H$18,MATCH($B$3+1,$E$4:$E$18,0),3)</f>
        <v>640.12</v>
      </c>
      <c r="C11" s="10" t="s">
        <v>15</v>
      </c>
      <c r="D11" s="4"/>
      <c r="E11" s="22">
        <v>8</v>
      </c>
      <c r="F11" s="23">
        <v>170.41</v>
      </c>
      <c r="G11" s="24">
        <v>720.94</v>
      </c>
      <c r="H11" s="25">
        <v>2767.5</v>
      </c>
    </row>
    <row r="12" spans="1:8" x14ac:dyDescent="0.2">
      <c r="A12" s="14"/>
      <c r="B12" s="27"/>
      <c r="C12" s="10"/>
      <c r="D12" s="4"/>
      <c r="E12" s="22">
        <v>9</v>
      </c>
      <c r="F12" s="23">
        <v>175.36</v>
      </c>
      <c r="G12" s="24">
        <v>742.64</v>
      </c>
      <c r="H12" s="25">
        <v>2772.1</v>
      </c>
    </row>
    <row r="13" spans="1:8" x14ac:dyDescent="0.2">
      <c r="A13" s="28" t="s">
        <v>13</v>
      </c>
      <c r="B13" s="27"/>
      <c r="C13" s="10"/>
      <c r="D13" s="4"/>
      <c r="E13" s="22">
        <v>10</v>
      </c>
      <c r="F13" s="23">
        <v>179.88</v>
      </c>
      <c r="G13" s="24">
        <v>762.61</v>
      </c>
      <c r="H13" s="25">
        <v>2776.2</v>
      </c>
    </row>
    <row r="14" spans="1:8" x14ac:dyDescent="0.2">
      <c r="A14" s="14" t="s">
        <v>19</v>
      </c>
      <c r="B14" s="8">
        <v>4.1867999999999999</v>
      </c>
      <c r="C14" s="10" t="s">
        <v>15</v>
      </c>
      <c r="D14" s="4"/>
      <c r="E14" s="22">
        <v>11</v>
      </c>
      <c r="F14" s="23">
        <v>184.07</v>
      </c>
      <c r="G14" s="24">
        <v>781.13</v>
      </c>
      <c r="H14" s="25">
        <v>2779.7</v>
      </c>
    </row>
    <row r="15" spans="1:8" x14ac:dyDescent="0.2">
      <c r="A15" s="14" t="s">
        <v>14</v>
      </c>
      <c r="B15" s="8">
        <v>3.6</v>
      </c>
      <c r="C15" s="10" t="s">
        <v>15</v>
      </c>
      <c r="D15" s="4"/>
      <c r="E15" s="22">
        <v>12</v>
      </c>
      <c r="F15" s="23">
        <v>187.96</v>
      </c>
      <c r="G15" s="24">
        <v>798.43</v>
      </c>
      <c r="H15" s="25">
        <v>2782.7</v>
      </c>
    </row>
    <row r="16" spans="1:8" x14ac:dyDescent="0.2">
      <c r="A16" s="14"/>
      <c r="B16" s="27"/>
      <c r="C16" s="10"/>
      <c r="D16" s="4"/>
      <c r="E16" s="22">
        <v>13</v>
      </c>
      <c r="F16" s="23">
        <v>191.91</v>
      </c>
      <c r="G16" s="24">
        <v>814.7</v>
      </c>
      <c r="H16" s="25">
        <v>2785.4</v>
      </c>
    </row>
    <row r="17" spans="1:8" x14ac:dyDescent="0.2">
      <c r="A17" s="28" t="s">
        <v>32</v>
      </c>
      <c r="B17" s="27"/>
      <c r="C17" s="10"/>
      <c r="D17" s="4"/>
      <c r="E17" s="22">
        <v>14</v>
      </c>
      <c r="F17" s="23">
        <v>195.04</v>
      </c>
      <c r="G17" s="24">
        <v>830.08</v>
      </c>
      <c r="H17" s="25">
        <v>2787.8</v>
      </c>
    </row>
    <row r="18" spans="1:8" ht="13.5" thickBot="1" x14ac:dyDescent="0.25">
      <c r="A18" s="14" t="s">
        <v>33</v>
      </c>
      <c r="B18" s="29">
        <f>(B9-B5)*B14</f>
        <v>221.230512</v>
      </c>
      <c r="C18" s="10" t="s">
        <v>15</v>
      </c>
      <c r="D18" s="4"/>
      <c r="E18" s="30">
        <v>15</v>
      </c>
      <c r="F18" s="31">
        <v>198.29</v>
      </c>
      <c r="G18" s="32">
        <v>844.67</v>
      </c>
      <c r="H18" s="33">
        <v>2789.9</v>
      </c>
    </row>
    <row r="19" spans="1:8" x14ac:dyDescent="0.2">
      <c r="A19" s="14" t="s">
        <v>18</v>
      </c>
      <c r="B19" s="29">
        <f>(B10-B11)</f>
        <v>2107.38</v>
      </c>
      <c r="C19" s="10" t="s">
        <v>15</v>
      </c>
      <c r="D19" s="4"/>
      <c r="E19" s="4"/>
      <c r="F19" s="4"/>
      <c r="G19" s="4"/>
      <c r="H19" s="4"/>
    </row>
    <row r="20" spans="1:8" x14ac:dyDescent="0.2">
      <c r="A20" s="14"/>
      <c r="B20" s="14" t="s">
        <v>7</v>
      </c>
      <c r="C20" s="10"/>
      <c r="D20" s="4"/>
      <c r="E20" s="4"/>
      <c r="F20" s="4"/>
      <c r="G20" s="4"/>
      <c r="H20" s="4"/>
    </row>
    <row r="21" spans="1:8" ht="22.5" customHeight="1" x14ac:dyDescent="0.2">
      <c r="A21" s="14" t="s">
        <v>34</v>
      </c>
      <c r="B21" s="43">
        <f>(B19+B18)*B4</f>
        <v>349291.57680000004</v>
      </c>
      <c r="C21" s="10" t="s">
        <v>15</v>
      </c>
      <c r="D21" s="4"/>
      <c r="E21" s="4"/>
      <c r="F21" s="4"/>
      <c r="G21" s="4"/>
      <c r="H21" s="4"/>
    </row>
    <row r="22" spans="1:8" ht="22.5" customHeight="1" thickBot="1" x14ac:dyDescent="0.25">
      <c r="A22" s="34" t="s">
        <v>35</v>
      </c>
      <c r="B22" s="39">
        <f>B21/B15/1000</f>
        <v>97.025438000000008</v>
      </c>
      <c r="C22" s="35" t="s">
        <v>16</v>
      </c>
      <c r="D22" s="4"/>
      <c r="E22" s="4"/>
      <c r="F22" s="4"/>
      <c r="G22" s="4"/>
      <c r="H22" s="4"/>
    </row>
    <row r="23" spans="1:8" ht="25.5" customHeight="1" thickBot="1" x14ac:dyDescent="0.25">
      <c r="A23" s="4"/>
      <c r="B23" s="4"/>
      <c r="C23" s="4"/>
      <c r="D23" s="4"/>
    </row>
    <row r="24" spans="1:8" ht="26.25" customHeight="1" x14ac:dyDescent="0.2">
      <c r="A24" s="2" t="s">
        <v>17</v>
      </c>
      <c r="B24" s="36">
        <v>0.85</v>
      </c>
      <c r="C24" s="2"/>
    </row>
    <row r="25" spans="1:8" ht="13.5" thickBot="1" x14ac:dyDescent="0.25">
      <c r="A25" s="37" t="s">
        <v>29</v>
      </c>
      <c r="B25" s="38">
        <f>B22/B24*$B$7</f>
        <v>1198.5495282352942</v>
      </c>
      <c r="C25" s="42" t="s">
        <v>16</v>
      </c>
    </row>
    <row r="26" spans="1:8" ht="15" thickBot="1" x14ac:dyDescent="0.25">
      <c r="A26" s="37" t="s">
        <v>30</v>
      </c>
      <c r="B26" s="38">
        <f>B25*B2</f>
        <v>275.6663914941177</v>
      </c>
      <c r="C26" s="42" t="s">
        <v>20</v>
      </c>
    </row>
  </sheetData>
  <sheetProtection sheet="1" objects="1" scenarios="1"/>
  <printOptions horizontalCentered="1"/>
  <pageMargins left="0.74803149606299213" right="0.74803149606299213" top="1.4566929133858268" bottom="0.98425196850393704" header="0.51181102362204722" footer="0.51181102362204722"/>
  <pageSetup paperSize="9" scale="80" orientation="portrait" horizontalDpi="200" verticalDpi="200" r:id="rId1"/>
  <headerFooter alignWithMargins="0">
    <oddHeader>&amp;L&amp;G&amp;C&amp;"Arial,Vet"&amp;14&amp;U
kWh steam consumption and CO&amp;Y2&amp;Y emission.&amp;Rand</oddHeader>
    <oddFooter xml:space="preserve">&amp;L&amp;8&amp;F
&amp;C&amp;"Arial,Vet"&amp;P / &amp;N&amp;R&amp;8&amp;D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Calculations</vt:lpstr>
      <vt:lpstr>Calculations!Print_Titles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Erwig Seliaerts</dc:creator>
  <cp:lastModifiedBy>Erwig Seliaerts</cp:lastModifiedBy>
  <cp:lastPrinted>2021-09-11T12:21:36Z</cp:lastPrinted>
  <dcterms:created xsi:type="dcterms:W3CDTF">2021-08-26T14:58:39Z</dcterms:created>
  <dcterms:modified xsi:type="dcterms:W3CDTF">2021-10-12T14:53:48Z</dcterms:modified>
</cp:coreProperties>
</file>