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tz Harder\Documents\CONSULTANK ab 2021\EFTCO\CO2 Emissions\"/>
    </mc:Choice>
  </mc:AlternateContent>
  <xr:revisionPtr revIDLastSave="0" documentId="13_ncr:1_{983D1EBA-E2CF-4C4B-90EE-66900EA7C08A}" xr6:coauthVersionLast="46" xr6:coauthVersionMax="46" xr10:uidLastSave="{00000000-0000-0000-0000-000000000000}"/>
  <bookViews>
    <workbookView xWindow="-108" yWindow="-108" windowWidth="23256" windowHeight="12576" xr2:uid="{33890842-6DC5-456E-8BCA-BD33C151D24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E13" i="1"/>
  <c r="D13" i="1"/>
  <c r="C13" i="1" s="1"/>
  <c r="E12" i="1"/>
  <c r="D12" i="1"/>
  <c r="C12" i="1"/>
  <c r="E11" i="1"/>
  <c r="E14" i="1" s="1"/>
  <c r="E15" i="1" s="1"/>
  <c r="D11" i="1"/>
  <c r="D14" i="1" s="1"/>
  <c r="D15" i="1" s="1"/>
  <c r="C5" i="1"/>
  <c r="C4" i="1"/>
  <c r="C3" i="1"/>
  <c r="C11" i="1" l="1"/>
  <c r="C14" i="1" s="1"/>
  <c r="C15" i="1" s="1"/>
  <c r="C16" i="1" s="1"/>
</calcChain>
</file>

<file path=xl/sharedStrings.xml><?xml version="1.0" encoding="utf-8"?>
<sst xmlns="http://schemas.openxmlformats.org/spreadsheetml/2006/main" count="24" uniqueCount="24">
  <si>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 FOR ENERGY CONSUMPTION TANK CLEANING</t>
    </r>
  </si>
  <si>
    <t>WTW</t>
  </si>
  <si>
    <t>TTW</t>
  </si>
  <si>
    <t>WTT</t>
  </si>
  <si>
    <t xml:space="preserve">Source </t>
  </si>
  <si>
    <t>GLEC Tabel 32 page 87</t>
  </si>
  <si>
    <r>
      <t>Electricity 
(kg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/kWh)</t>
    </r>
  </si>
  <si>
    <r>
      <t>Gas
(kg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/Nm³)</t>
    </r>
  </si>
  <si>
    <r>
      <t>Gas oil
(kg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/l)</t>
    </r>
  </si>
  <si>
    <t>Per tank cleaning</t>
  </si>
  <si>
    <t>Total Consumption</t>
  </si>
  <si>
    <r>
      <t>WTW Production of
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(kg)</t>
    </r>
  </si>
  <si>
    <r>
      <t>TTW Production of
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(kg)</t>
    </r>
  </si>
  <si>
    <r>
      <t>WTT Production of
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(kg)</t>
    </r>
  </si>
  <si>
    <t>Electricity (kWh)</t>
  </si>
  <si>
    <t>Gas (Nm³)</t>
  </si>
  <si>
    <t>Gas oil (liter)</t>
  </si>
  <si>
    <t>TOTAL / TANK CLEANING</t>
  </si>
  <si>
    <t xml:space="preserve">EMISSION INTENSITY </t>
  </si>
  <si>
    <t>WTW = Well To Wheel</t>
  </si>
  <si>
    <t>TTW = Tank To Wjeel</t>
  </si>
  <si>
    <t>WTT = Well To Tank</t>
  </si>
  <si>
    <t>Number of tank cleaning</t>
  </si>
  <si>
    <t>Number of tank heating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</si>
</sst>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Continuous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4" borderId="12" xfId="0" applyFont="1" applyFill="1" applyBorder="1" applyAlignment="1">
      <alignment horizontal="left" vertical="center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Continuous" vertical="center" wrapText="1"/>
    </xf>
    <xf numFmtId="3" fontId="5" fillId="0" borderId="13" xfId="0" applyNumberFormat="1" applyFont="1" applyBorder="1" applyAlignment="1" applyProtection="1">
      <alignment horizontal="right" vertical="center" wrapText="1"/>
      <protection locked="0"/>
    </xf>
    <xf numFmtId="3" fontId="0" fillId="0" borderId="13" xfId="0" applyNumberFormat="1" applyBorder="1" applyAlignment="1">
      <alignment vertical="center"/>
    </xf>
    <xf numFmtId="0" fontId="0" fillId="0" borderId="13" xfId="0" applyBorder="1"/>
    <xf numFmtId="3" fontId="5" fillId="0" borderId="14" xfId="0" applyNumberFormat="1" applyFont="1" applyBorder="1" applyAlignment="1" applyProtection="1">
      <alignment horizontal="right" vertical="center" wrapText="1"/>
      <protection locked="0"/>
    </xf>
    <xf numFmtId="3" fontId="0" fillId="0" borderId="14" xfId="0" applyNumberFormat="1" applyBorder="1" applyAlignment="1">
      <alignment vertical="center"/>
    </xf>
    <xf numFmtId="0" fontId="0" fillId="0" borderId="14" xfId="0" applyBorder="1"/>
    <xf numFmtId="3" fontId="5" fillId="0" borderId="6" xfId="0" applyNumberFormat="1" applyFont="1" applyBorder="1" applyAlignment="1" applyProtection="1">
      <alignment horizontal="right" vertical="center" wrapText="1"/>
      <protection locked="0"/>
    </xf>
    <xf numFmtId="3" fontId="0" fillId="0" borderId="6" xfId="0" applyNumberFormat="1" applyBorder="1" applyAlignment="1">
      <alignment vertical="center"/>
    </xf>
    <xf numFmtId="3" fontId="5" fillId="0" borderId="11" xfId="0" applyNumberFormat="1" applyFont="1" applyBorder="1" applyAlignment="1" applyProtection="1">
      <alignment horizontal="right" vertical="center" wrapText="1"/>
      <protection locked="0"/>
    </xf>
    <xf numFmtId="0" fontId="6" fillId="5" borderId="3" xfId="0" applyFont="1" applyFill="1" applyBorder="1" applyAlignment="1">
      <alignment vertical="center" wrapText="1"/>
    </xf>
    <xf numFmtId="3" fontId="6" fillId="5" borderId="3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3" xfId="0" applyNumberFormat="1" applyFont="1" applyFill="1" applyBorder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right" vertical="center" wrapText="1"/>
    </xf>
    <xf numFmtId="4" fontId="6" fillId="5" borderId="15" xfId="0" applyNumberFormat="1" applyFont="1" applyFill="1" applyBorder="1" applyAlignment="1">
      <alignment vertical="center" wrapText="1"/>
    </xf>
    <xf numFmtId="4" fontId="6" fillId="6" borderId="15" xfId="0" applyNumberFormat="1" applyFont="1" applyFill="1" applyBorder="1" applyAlignment="1">
      <alignment vertical="center" wrapText="1"/>
    </xf>
    <xf numFmtId="0" fontId="7" fillId="0" borderId="0" xfId="0" applyFont="1"/>
    <xf numFmtId="0" fontId="2" fillId="7" borderId="0" xfId="0" applyFont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2emissiefactore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52407-ACB5-4F49-96EC-C38023F4DF3D}">
  <dimension ref="A1:E20"/>
  <sheetViews>
    <sheetView tabSelected="1" workbookViewId="0">
      <selection activeCell="H7" sqref="H7"/>
    </sheetView>
  </sheetViews>
  <sheetFormatPr baseColWidth="10" defaultRowHeight="14.4" x14ac:dyDescent="0.3"/>
  <cols>
    <col min="1" max="1" width="44.88671875" customWidth="1"/>
    <col min="2" max="2" width="15.6640625" customWidth="1"/>
    <col min="3" max="3" width="14.109375" bestFit="1" customWidth="1"/>
    <col min="4" max="4" width="12.88671875" customWidth="1"/>
    <col min="5" max="5" width="13.44140625" customWidth="1"/>
  </cols>
  <sheetData>
    <row r="1" spans="1:5" ht="40.049999999999997" customHeight="1" thickBot="1" x14ac:dyDescent="0.35">
      <c r="A1" s="6" t="s">
        <v>0</v>
      </c>
      <c r="B1" s="7"/>
      <c r="C1" s="8" t="s">
        <v>1</v>
      </c>
      <c r="D1" s="8" t="s">
        <v>2</v>
      </c>
      <c r="E1" s="8" t="s">
        <v>3</v>
      </c>
    </row>
    <row r="2" spans="1:5" ht="25.05" customHeight="1" thickBot="1" x14ac:dyDescent="0.35">
      <c r="A2" s="9" t="s">
        <v>4</v>
      </c>
      <c r="B2" s="10"/>
      <c r="C2" s="11" t="s">
        <v>5</v>
      </c>
      <c r="D2" s="11"/>
      <c r="E2" s="11"/>
    </row>
    <row r="3" spans="1:5" ht="30" customHeight="1" x14ac:dyDescent="0.3">
      <c r="A3" s="12" t="s">
        <v>6</v>
      </c>
      <c r="B3" s="13"/>
      <c r="C3" s="1">
        <f>D3+E3</f>
        <v>0.42</v>
      </c>
      <c r="D3" s="14">
        <v>0</v>
      </c>
      <c r="E3" s="14">
        <v>0.42</v>
      </c>
    </row>
    <row r="4" spans="1:5" ht="30" customHeight="1" x14ac:dyDescent="0.3">
      <c r="A4" s="15" t="s">
        <v>7</v>
      </c>
      <c r="B4" s="16"/>
      <c r="C4" s="1">
        <f t="shared" ref="C4:C5" si="0">D4+E4</f>
        <v>1.8839999999999999</v>
      </c>
      <c r="D4" s="14">
        <v>1.7849999999999999</v>
      </c>
      <c r="E4" s="14">
        <v>9.9000000000000005E-2</v>
      </c>
    </row>
    <row r="5" spans="1:5" ht="30" customHeight="1" thickBot="1" x14ac:dyDescent="0.35">
      <c r="A5" s="17" t="s">
        <v>8</v>
      </c>
      <c r="B5" s="18"/>
      <c r="C5" s="2">
        <f t="shared" si="0"/>
        <v>3.2399999999999998</v>
      </c>
      <c r="D5" s="19">
        <v>2.67</v>
      </c>
      <c r="E5" s="19">
        <v>0.56999999999999995</v>
      </c>
    </row>
    <row r="6" spans="1:5" x14ac:dyDescent="0.3">
      <c r="A6" s="20"/>
      <c r="B6" s="21"/>
      <c r="C6" s="22"/>
    </row>
    <row r="7" spans="1:5" ht="15" thickBot="1" x14ac:dyDescent="0.35">
      <c r="A7" s="22"/>
      <c r="B7" s="23"/>
      <c r="C7" s="22"/>
    </row>
    <row r="8" spans="1:5" ht="40.049999999999997" customHeight="1" thickBot="1" x14ac:dyDescent="0.35">
      <c r="A8" s="24" t="s">
        <v>9</v>
      </c>
      <c r="B8" s="25" t="s">
        <v>10</v>
      </c>
      <c r="C8" s="26" t="s">
        <v>11</v>
      </c>
      <c r="D8" s="26" t="s">
        <v>12</v>
      </c>
      <c r="E8" s="26" t="s">
        <v>13</v>
      </c>
    </row>
    <row r="9" spans="1:5" ht="19.95" customHeight="1" thickBot="1" x14ac:dyDescent="0.35">
      <c r="A9" s="3" t="s">
        <v>22</v>
      </c>
      <c r="B9" s="27">
        <v>15000</v>
      </c>
      <c r="C9" s="28"/>
      <c r="D9" s="29"/>
      <c r="E9" s="29"/>
    </row>
    <row r="10" spans="1:5" ht="19.95" customHeight="1" x14ac:dyDescent="0.3">
      <c r="A10" s="4" t="s">
        <v>23</v>
      </c>
      <c r="B10" s="30">
        <v>388</v>
      </c>
      <c r="C10" s="31"/>
      <c r="D10" s="32"/>
      <c r="E10" s="32"/>
    </row>
    <row r="11" spans="1:5" ht="19.95" customHeight="1" x14ac:dyDescent="0.3">
      <c r="A11" s="5" t="s">
        <v>14</v>
      </c>
      <c r="B11" s="33">
        <v>719735.07186249818</v>
      </c>
      <c r="C11" s="34">
        <f>D11+E11</f>
        <v>302288.73018224922</v>
      </c>
      <c r="D11" s="34">
        <f t="shared" ref="D11:E13" si="1">$B11*D3</f>
        <v>0</v>
      </c>
      <c r="E11" s="34">
        <f t="shared" si="1"/>
        <v>302288.73018224922</v>
      </c>
    </row>
    <row r="12" spans="1:5" ht="19.95" customHeight="1" x14ac:dyDescent="0.3">
      <c r="A12" s="5" t="s">
        <v>15</v>
      </c>
      <c r="B12" s="33">
        <v>375998.69947863626</v>
      </c>
      <c r="C12" s="34">
        <f t="shared" ref="C12:C13" si="2">D12+E12</f>
        <v>708381.54981775058</v>
      </c>
      <c r="D12" s="34">
        <f t="shared" si="1"/>
        <v>671157.67856936564</v>
      </c>
      <c r="E12" s="34">
        <f t="shared" si="1"/>
        <v>37223.871248384989</v>
      </c>
    </row>
    <row r="13" spans="1:5" ht="19.95" customHeight="1" thickBot="1" x14ac:dyDescent="0.35">
      <c r="A13" s="5" t="s">
        <v>16</v>
      </c>
      <c r="B13" s="35">
        <v>5276</v>
      </c>
      <c r="C13" s="34">
        <f t="shared" si="2"/>
        <v>17094.239999999998</v>
      </c>
      <c r="D13" s="34">
        <f t="shared" si="1"/>
        <v>14086.92</v>
      </c>
      <c r="E13" s="34">
        <f t="shared" si="1"/>
        <v>3007.3199999999997</v>
      </c>
    </row>
    <row r="14" spans="1:5" ht="30" customHeight="1" thickBot="1" x14ac:dyDescent="0.35">
      <c r="A14" s="36" t="str">
        <f>CONCATENATE("TOTAL for ",B9," TANK CLEANINGS")</f>
        <v>TOTAL for 15000 TANK CLEANINGS</v>
      </c>
      <c r="B14" s="37"/>
      <c r="C14" s="38">
        <f>SUM(C9:C13)</f>
        <v>1027764.5199999998</v>
      </c>
      <c r="D14" s="38">
        <f>SUM(D9:D13)</f>
        <v>685244.59856936568</v>
      </c>
      <c r="E14" s="38">
        <f>SUM(E9:E13)</f>
        <v>342519.92143063422</v>
      </c>
    </row>
    <row r="15" spans="1:5" ht="30" customHeight="1" thickBot="1" x14ac:dyDescent="0.35">
      <c r="A15" s="39" t="s">
        <v>17</v>
      </c>
      <c r="B15" s="40"/>
      <c r="C15" s="41">
        <f>+C14/($B$9+$B$10)</f>
        <v>66.789999999999992</v>
      </c>
      <c r="D15" s="41">
        <f t="shared" ref="D15:E15" si="3">+D14/($B$9+$B$10)</f>
        <v>44.531102064554567</v>
      </c>
      <c r="E15" s="41">
        <f t="shared" si="3"/>
        <v>22.258897935445425</v>
      </c>
    </row>
    <row r="16" spans="1:5" ht="30" customHeight="1" thickBot="1" x14ac:dyDescent="0.35">
      <c r="A16" s="39" t="s">
        <v>18</v>
      </c>
      <c r="B16" s="40"/>
      <c r="C16" s="42">
        <f>+C15</f>
        <v>66.789999999999992</v>
      </c>
      <c r="D16" s="43"/>
      <c r="E16" s="43"/>
    </row>
    <row r="18" spans="1:1" x14ac:dyDescent="0.3">
      <c r="A18" s="44" t="s">
        <v>19</v>
      </c>
    </row>
    <row r="19" spans="1:1" x14ac:dyDescent="0.3">
      <c r="A19" s="44" t="s">
        <v>20</v>
      </c>
    </row>
    <row r="20" spans="1:1" x14ac:dyDescent="0.3">
      <c r="A20" s="44" t="s">
        <v>21</v>
      </c>
    </row>
  </sheetData>
  <hyperlinks>
    <hyperlink ref="C2" r:id="rId1" display="WWW.CO2Emissiefactoren.nl" xr:uid="{75528292-240E-4A0A-BA7A-8DC31592E667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Harder</dc:creator>
  <cp:lastModifiedBy>Lutz Harder</cp:lastModifiedBy>
  <dcterms:created xsi:type="dcterms:W3CDTF">2021-09-17T09:40:26Z</dcterms:created>
  <dcterms:modified xsi:type="dcterms:W3CDTF">2021-09-17T11:54:58Z</dcterms:modified>
</cp:coreProperties>
</file>